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560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F6" i="1"/>
  <c r="B7" i="1"/>
  <c r="C7" i="1"/>
  <c r="D7" i="1"/>
  <c r="E7" i="1"/>
  <c r="F7" i="1"/>
  <c r="G7" i="1"/>
  <c r="C17" i="1"/>
  <c r="D15" i="1"/>
  <c r="E15" i="1"/>
  <c r="E17" i="1"/>
  <c r="F15" i="1"/>
  <c r="F17" i="1"/>
  <c r="G15" i="1"/>
  <c r="G16" i="1"/>
  <c r="B17" i="1"/>
  <c r="G17" i="1"/>
  <c r="M16" i="1"/>
  <c r="M5" i="1"/>
  <c r="M7" i="1"/>
  <c r="M17" i="1"/>
  <c r="L17" i="1"/>
  <c r="K4" i="1"/>
  <c r="K6" i="1"/>
  <c r="K7" i="1"/>
  <c r="K16" i="1"/>
  <c r="K17" i="1"/>
  <c r="J17" i="1"/>
  <c r="H17" i="1"/>
  <c r="I15" i="1"/>
  <c r="I17" i="1"/>
  <c r="L7" i="1"/>
  <c r="J7" i="1"/>
  <c r="I7" i="1"/>
  <c r="H5" i="1"/>
  <c r="H7" i="1"/>
</calcChain>
</file>

<file path=xl/comments1.xml><?xml version="1.0" encoding="utf-8"?>
<comments xmlns="http://schemas.openxmlformats.org/spreadsheetml/2006/main">
  <authors>
    <author>Groth</author>
  </authors>
  <commentList>
    <comment ref="B16" authorId="0">
      <text>
        <r>
          <rPr>
            <b/>
            <sz val="10"/>
            <color indexed="81"/>
            <rFont val="Tahoma"/>
          </rPr>
          <t>Groth:</t>
        </r>
        <r>
          <rPr>
            <sz val="10"/>
            <color indexed="81"/>
            <rFont val="Tahoma"/>
          </rPr>
          <t xml:space="preserve">
Förändring av redovisning av eget kapital 2005</t>
        </r>
      </text>
    </comment>
  </commentList>
</comments>
</file>

<file path=xl/sharedStrings.xml><?xml version="1.0" encoding="utf-8"?>
<sst xmlns="http://schemas.openxmlformats.org/spreadsheetml/2006/main" count="18" uniqueCount="17">
  <si>
    <t>Intäkter</t>
  </si>
  <si>
    <t>kostnader</t>
  </si>
  <si>
    <t xml:space="preserve">Finansiella kostnader </t>
  </si>
  <si>
    <t>Resultat</t>
  </si>
  <si>
    <r>
      <rPr>
        <b/>
        <sz val="12"/>
        <rFont val="Arial"/>
        <family val="2"/>
      </rPr>
      <t>Resultatraden betyder</t>
    </r>
    <r>
      <rPr>
        <b/>
        <sz val="12"/>
        <color indexed="10"/>
        <rFont val="Arial"/>
        <family val="2"/>
      </rPr>
      <t xml:space="preserve"> </t>
    </r>
    <r>
      <rPr>
        <b/>
        <sz val="12"/>
        <rFont val="Arial"/>
        <family val="2"/>
      </rPr>
      <t>överskott med svart</t>
    </r>
    <r>
      <rPr>
        <b/>
        <sz val="12"/>
        <color indexed="10"/>
        <rFont val="Arial"/>
        <family val="2"/>
      </rPr>
      <t xml:space="preserve"> </t>
    </r>
    <r>
      <rPr>
        <b/>
        <sz val="12"/>
        <color rgb="FFFF0000"/>
        <rFont val="Arial"/>
      </rPr>
      <t>underskott med röt</t>
    </r>
    <r>
      <rPr>
        <b/>
        <sz val="12"/>
        <color indexed="10"/>
        <rFont val="Arial"/>
        <family val="2"/>
      </rPr>
      <t>t</t>
    </r>
  </si>
  <si>
    <t>Eget kapital</t>
  </si>
  <si>
    <t>År</t>
  </si>
  <si>
    <t>Årets resultat</t>
  </si>
  <si>
    <t>Summa EK</t>
  </si>
  <si>
    <t>F r om 2005 förändrades redovisning av eget kapital</t>
  </si>
  <si>
    <r>
      <t xml:space="preserve">Eget kapital </t>
    </r>
    <r>
      <rPr>
        <i/>
        <sz val="12"/>
        <color indexed="10"/>
        <rFont val="Arial"/>
        <family val="2"/>
      </rPr>
      <t xml:space="preserve">(medlemmarnas fordran(-) på Samfälligheten </t>
    </r>
    <r>
      <rPr>
        <i/>
        <sz val="12"/>
        <rFont val="Arial"/>
        <family val="2"/>
      </rPr>
      <t>/</t>
    </r>
    <r>
      <rPr>
        <i/>
        <sz val="12"/>
        <color indexed="12"/>
        <rFont val="Arial"/>
        <family val="2"/>
      </rPr>
      <t xml:space="preserve"> medlemmarns skuld(-) till Samfälligheten)</t>
    </r>
  </si>
  <si>
    <t>Frågar att ta ställning till</t>
  </si>
  <si>
    <t>Efter att vi 2014 upparbetat ett eget kapital till 32 tkr, backar vi nu igen för år 2015 och visar ett underskott med 13 tkr.</t>
  </si>
  <si>
    <t>Vilket nu ger ett eget kapital på 19 tkr.</t>
  </si>
  <si>
    <t>Då vi nu står inför en större kostnad i form av muddring av hamnarna som planeras att göras inom kort.</t>
  </si>
  <si>
    <t>Kanske borde föreningen ta upp frågan om en ökning av den årliga medlemsavgiften. Eller att en engångsinsättning görs för 2016 och 2017.</t>
  </si>
  <si>
    <t>Yttre svartskatauddens Samfällighetsförening Resultat 2011-2015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</si>
</sst>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18" x14ac:knownFonts="1">
    <font>
      <sz val="12"/>
      <color theme="1"/>
      <name val="Calibri"/>
      <family val="2"/>
      <scheme val="minor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</font>
    <font>
      <i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</font>
    <font>
      <b/>
      <sz val="12"/>
      <color indexed="12"/>
      <name val="Arial"/>
      <family val="2"/>
    </font>
    <font>
      <i/>
      <sz val="12"/>
      <color indexed="10"/>
      <name val="Arial"/>
      <family val="2"/>
    </font>
    <font>
      <i/>
      <sz val="12"/>
      <color indexed="12"/>
      <name val="Arial"/>
      <family val="2"/>
    </font>
    <font>
      <b/>
      <sz val="10"/>
      <color indexed="81"/>
      <name val="Tahoma"/>
    </font>
    <font>
      <sz val="10"/>
      <color indexed="81"/>
      <name val="Tahom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</font>
    <font>
      <sz val="14"/>
      <color theme="1"/>
      <name val="Arial"/>
    </font>
    <font>
      <b/>
      <u/>
      <sz val="14"/>
      <color theme="1"/>
      <name val="Arial"/>
    </font>
    <font>
      <u/>
      <sz val="12"/>
      <color theme="1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 applyFill="1" applyBorder="1"/>
    <xf numFmtId="164" fontId="3" fillId="0" borderId="0" xfId="0" applyNumberFormat="1" applyFont="1" applyBorder="1"/>
    <xf numFmtId="164" fontId="3" fillId="0" borderId="0" xfId="0" applyNumberFormat="1" applyFont="1"/>
    <xf numFmtId="164" fontId="4" fillId="0" borderId="0" xfId="0" applyNumberFormat="1" applyFont="1" applyBorder="1"/>
    <xf numFmtId="164" fontId="3" fillId="0" borderId="1" xfId="0" applyNumberFormat="1" applyFont="1" applyFill="1" applyBorder="1"/>
    <xf numFmtId="164" fontId="3" fillId="0" borderId="1" xfId="0" applyNumberFormat="1" applyFont="1" applyBorder="1"/>
    <xf numFmtId="164" fontId="5" fillId="0" borderId="0" xfId="0" applyNumberFormat="1" applyFont="1" applyFill="1"/>
    <xf numFmtId="164" fontId="5" fillId="0" borderId="0" xfId="0" applyNumberFormat="1" applyFont="1"/>
    <xf numFmtId="164" fontId="2" fillId="0" borderId="0" xfId="0" applyNumberFormat="1" applyFont="1"/>
    <xf numFmtId="0" fontId="5" fillId="0" borderId="0" xfId="0" applyFont="1" applyBorder="1"/>
    <xf numFmtId="0" fontId="2" fillId="0" borderId="0" xfId="0" applyFont="1" applyBorder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Border="1"/>
    <xf numFmtId="164" fontId="7" fillId="0" borderId="0" xfId="0" applyNumberFormat="1" applyFont="1" applyFill="1" applyBorder="1"/>
    <xf numFmtId="164" fontId="7" fillId="0" borderId="0" xfId="0" applyNumberFormat="1" applyFont="1" applyBorder="1"/>
    <xf numFmtId="165" fontId="3" fillId="0" borderId="0" xfId="0" applyNumberFormat="1" applyFont="1" applyBorder="1"/>
    <xf numFmtId="0" fontId="4" fillId="0" borderId="0" xfId="0" applyFont="1" applyBorder="1"/>
    <xf numFmtId="0" fontId="3" fillId="0" borderId="1" xfId="0" applyFont="1" applyBorder="1"/>
    <xf numFmtId="2" fontId="14" fillId="0" borderId="0" xfId="0" applyNumberFormat="1" applyFont="1"/>
    <xf numFmtId="0" fontId="14" fillId="0" borderId="0" xfId="0" applyFont="1"/>
    <xf numFmtId="164" fontId="14" fillId="0" borderId="0" xfId="0" applyNumberFormat="1" applyFont="1" applyFill="1"/>
    <xf numFmtId="164" fontId="14" fillId="0" borderId="0" xfId="0" applyNumberFormat="1" applyFont="1"/>
    <xf numFmtId="164" fontId="14" fillId="0" borderId="0" xfId="0" applyNumberFormat="1" applyFont="1" applyFill="1" applyBorder="1"/>
    <xf numFmtId="164" fontId="14" fillId="0" borderId="0" xfId="0" applyNumberFormat="1" applyFont="1" applyBorder="1"/>
    <xf numFmtId="0" fontId="14" fillId="0" borderId="1" xfId="0" applyFont="1" applyBorder="1"/>
    <xf numFmtId="164" fontId="14" fillId="0" borderId="1" xfId="0" applyNumberFormat="1" applyFont="1" applyFill="1" applyBorder="1"/>
    <xf numFmtId="164" fontId="14" fillId="0" borderId="1" xfId="0" applyNumberFormat="1" applyFont="1" applyBorder="1"/>
    <xf numFmtId="165" fontId="14" fillId="0" borderId="0" xfId="0" applyNumberFormat="1" applyFont="1"/>
    <xf numFmtId="165" fontId="14" fillId="0" borderId="0" xfId="0" applyNumberFormat="1" applyFont="1" applyBorder="1"/>
    <xf numFmtId="0" fontId="15" fillId="0" borderId="0" xfId="0" applyFont="1"/>
    <xf numFmtId="0" fontId="16" fillId="0" borderId="2" xfId="0" applyFont="1" applyBorder="1"/>
    <xf numFmtId="0" fontId="17" fillId="0" borderId="2" xfId="0" applyFont="1" applyBorder="1"/>
  </cellXfs>
  <cellStyles count="7">
    <cellStyle name="Följd hyperlänk" xfId="2" builtinId="9" hidden="1"/>
    <cellStyle name="Följd hyperlänk" xfId="4" builtinId="9" hidden="1"/>
    <cellStyle name="Följd hyperlänk" xfId="6" builtinId="9" hidden="1"/>
    <cellStyle name="Hyperlänk" xfId="1" builtinId="8" hidden="1"/>
    <cellStyle name="Hyperlänk" xfId="3" builtinId="8" hidden="1"/>
    <cellStyle name="Hyperlä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activeCell="R16" sqref="R16"/>
    </sheetView>
  </sheetViews>
  <sheetFormatPr baseColWidth="10" defaultColWidth="8.83203125" defaultRowHeight="15" x14ac:dyDescent="0"/>
  <cols>
    <col min="1" max="1" width="24.33203125" style="26" customWidth="1"/>
    <col min="2" max="2" width="12.5" style="26" hidden="1" customWidth="1"/>
    <col min="3" max="8" width="8.6640625" style="26" hidden="1" customWidth="1"/>
    <col min="9" max="10" width="8.6640625" style="26" bestFit="1" customWidth="1"/>
    <col min="11" max="13" width="9" style="26" customWidth="1"/>
    <col min="14" max="16384" width="8.83203125" style="26"/>
  </cols>
  <sheetData>
    <row r="1" spans="1:13">
      <c r="A1" s="1" t="s">
        <v>16</v>
      </c>
      <c r="B1" s="25"/>
      <c r="C1" s="25"/>
      <c r="D1" s="25"/>
      <c r="E1" s="25"/>
      <c r="F1" s="25"/>
      <c r="G1" s="25"/>
      <c r="H1" s="25"/>
      <c r="I1" s="25"/>
      <c r="J1" s="25"/>
    </row>
    <row r="2" spans="1:13">
      <c r="B2" s="25"/>
      <c r="C2" s="25"/>
      <c r="D2" s="25"/>
      <c r="E2" s="25"/>
      <c r="F2" s="25"/>
      <c r="G2" s="25"/>
      <c r="H2" s="25"/>
      <c r="I2" s="25"/>
      <c r="J2" s="25"/>
    </row>
    <row r="3" spans="1:13">
      <c r="A3" s="2"/>
      <c r="B3" s="3">
        <v>2004</v>
      </c>
      <c r="C3" s="4">
        <v>2005</v>
      </c>
      <c r="D3" s="4">
        <v>2006</v>
      </c>
      <c r="E3" s="4">
        <v>2007</v>
      </c>
      <c r="F3" s="4">
        <v>2008</v>
      </c>
      <c r="G3" s="4">
        <v>2009</v>
      </c>
      <c r="H3" s="4">
        <v>2010</v>
      </c>
      <c r="I3" s="4">
        <v>2011</v>
      </c>
      <c r="J3" s="4">
        <v>2012</v>
      </c>
      <c r="K3" s="4">
        <v>2013</v>
      </c>
      <c r="L3" s="4">
        <v>2014</v>
      </c>
      <c r="M3" s="4">
        <v>2015</v>
      </c>
    </row>
    <row r="4" spans="1:13">
      <c r="A4" s="5" t="s">
        <v>0</v>
      </c>
      <c r="B4" s="6">
        <v>46261.4</v>
      </c>
      <c r="C4" s="7">
        <v>38639</v>
      </c>
      <c r="D4" s="7">
        <v>48900</v>
      </c>
      <c r="E4" s="7">
        <v>49200</v>
      </c>
      <c r="F4" s="7">
        <v>50597</v>
      </c>
      <c r="G4" s="7">
        <v>55870</v>
      </c>
      <c r="H4" s="8">
        <v>57544</v>
      </c>
      <c r="I4" s="9">
        <v>56364</v>
      </c>
      <c r="J4" s="9">
        <v>56000</v>
      </c>
      <c r="K4" s="7">
        <f>54000+146.52</f>
        <v>54146.52</v>
      </c>
      <c r="L4" s="7">
        <v>67500</v>
      </c>
      <c r="M4" s="7">
        <v>67500</v>
      </c>
    </row>
    <row r="5" spans="1:13">
      <c r="A5" s="5" t="s">
        <v>1</v>
      </c>
      <c r="B5" s="6">
        <v>-115626.75</v>
      </c>
      <c r="C5" s="7">
        <v>-49062</v>
      </c>
      <c r="D5" s="7">
        <v>-33983</v>
      </c>
      <c r="E5" s="7">
        <v>-23974.3</v>
      </c>
      <c r="F5" s="7">
        <v>-76287.5</v>
      </c>
      <c r="G5" s="7">
        <v>-27652</v>
      </c>
      <c r="H5" s="8">
        <f>-30012.5-49197.07-630</f>
        <v>-79839.570000000007</v>
      </c>
      <c r="I5" s="7">
        <v>-41197</v>
      </c>
      <c r="J5" s="7">
        <v>-39086</v>
      </c>
      <c r="K5" s="7">
        <v>-43675</v>
      </c>
      <c r="L5" s="7">
        <v>-43958</v>
      </c>
      <c r="M5" s="7">
        <f>-61435.5-10439.5-8961.25+466.5</f>
        <v>-80369.75</v>
      </c>
    </row>
    <row r="6" spans="1:13" ht="16" thickBot="1">
      <c r="A6" s="5" t="s">
        <v>2</v>
      </c>
      <c r="B6" s="10">
        <v>-2806</v>
      </c>
      <c r="C6" s="11">
        <v>-2730</v>
      </c>
      <c r="D6" s="11">
        <v>-4868</v>
      </c>
      <c r="E6" s="11">
        <f>476.75-1574</f>
        <v>-1097.25</v>
      </c>
      <c r="F6" s="11">
        <f>1243.75-1040</f>
        <v>203.75</v>
      </c>
      <c r="G6" s="11">
        <v>-4512.66</v>
      </c>
      <c r="H6" s="11">
        <v>-2484.7199999999998</v>
      </c>
      <c r="I6" s="11">
        <v>-1784</v>
      </c>
      <c r="J6" s="11">
        <v>-1434</v>
      </c>
      <c r="K6" s="11">
        <f>430.89-367</f>
        <v>63.889999999999986</v>
      </c>
      <c r="L6" s="11">
        <v>-968.4</v>
      </c>
      <c r="M6" s="11">
        <v>-466.5</v>
      </c>
    </row>
    <row r="7" spans="1:13">
      <c r="A7" s="2" t="s">
        <v>3</v>
      </c>
      <c r="B7" s="12">
        <f t="shared" ref="B7:I7" si="0">SUM(B4:B6)</f>
        <v>-72171.350000000006</v>
      </c>
      <c r="C7" s="13">
        <f t="shared" si="0"/>
        <v>-13153</v>
      </c>
      <c r="D7" s="14">
        <f t="shared" si="0"/>
        <v>10049</v>
      </c>
      <c r="E7" s="14">
        <f t="shared" si="0"/>
        <v>24128.45</v>
      </c>
      <c r="F7" s="13">
        <f t="shared" si="0"/>
        <v>-25486.75</v>
      </c>
      <c r="G7" s="14">
        <f>SUM(G4:G6)-566</f>
        <v>23139.34</v>
      </c>
      <c r="H7" s="13">
        <f t="shared" si="0"/>
        <v>-24780.290000000008</v>
      </c>
      <c r="I7" s="14">
        <f t="shared" si="0"/>
        <v>13383</v>
      </c>
      <c r="J7" s="14">
        <f>SUM(J4:J6)</f>
        <v>15480</v>
      </c>
      <c r="K7" s="14">
        <f>SUM(K4:K6)</f>
        <v>10535.409999999996</v>
      </c>
      <c r="L7" s="14">
        <f>SUM(L4:L6)</f>
        <v>22573.599999999999</v>
      </c>
      <c r="M7" s="14">
        <f>SUM(M4:M6)</f>
        <v>-13336.25</v>
      </c>
    </row>
    <row r="8" spans="1:13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>
      <c r="A9" s="15" t="s">
        <v>4</v>
      </c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>
      <c r="A10" s="16"/>
      <c r="B10" s="29"/>
      <c r="C10" s="30"/>
      <c r="D10" s="30"/>
      <c r="E10" s="28"/>
      <c r="F10" s="28"/>
      <c r="G10" s="28"/>
      <c r="H10" s="28"/>
      <c r="I10" s="28"/>
      <c r="J10" s="28"/>
      <c r="K10" s="28"/>
      <c r="L10" s="28"/>
      <c r="M10" s="28"/>
    </row>
    <row r="11" spans="1:13" ht="16" thickBot="1">
      <c r="A11" s="31"/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</row>
    <row r="12" spans="1:13">
      <c r="A12" s="5"/>
      <c r="B12" s="17" t="s">
        <v>5</v>
      </c>
      <c r="C12" s="5"/>
      <c r="D12" s="5"/>
      <c r="E12" s="5"/>
      <c r="F12" s="5"/>
      <c r="G12" s="5"/>
      <c r="H12" s="5"/>
      <c r="I12" s="34"/>
      <c r="J12" s="34"/>
      <c r="K12" s="34"/>
      <c r="L12" s="34"/>
      <c r="M12" s="34"/>
    </row>
    <row r="13" spans="1:13">
      <c r="A13" s="5"/>
      <c r="B13" s="18"/>
      <c r="C13" s="18"/>
      <c r="D13" s="18"/>
      <c r="E13" s="5"/>
      <c r="F13" s="5"/>
      <c r="G13" s="5"/>
      <c r="H13" s="2"/>
      <c r="I13" s="34"/>
      <c r="J13" s="34"/>
      <c r="K13" s="34"/>
      <c r="L13" s="34"/>
      <c r="M13" s="34"/>
    </row>
    <row r="14" spans="1:13">
      <c r="A14" s="16" t="s">
        <v>6</v>
      </c>
      <c r="B14" s="3">
        <v>2004</v>
      </c>
      <c r="C14" s="4">
        <v>2005</v>
      </c>
      <c r="D14" s="4">
        <v>2006</v>
      </c>
      <c r="E14" s="4">
        <v>2007</v>
      </c>
      <c r="F14" s="4">
        <v>2008</v>
      </c>
      <c r="G14" s="4">
        <v>2009</v>
      </c>
      <c r="H14" s="4">
        <v>2010</v>
      </c>
      <c r="I14" s="4">
        <v>2011</v>
      </c>
      <c r="J14" s="4">
        <v>2012</v>
      </c>
      <c r="K14" s="4">
        <v>2013</v>
      </c>
      <c r="L14" s="4">
        <v>2014</v>
      </c>
      <c r="M14" s="4">
        <v>2015</v>
      </c>
    </row>
    <row r="15" spans="1:13">
      <c r="A15" s="19" t="s">
        <v>5</v>
      </c>
      <c r="B15" s="6">
        <v>40486.81</v>
      </c>
      <c r="C15" s="7">
        <v>23404.81</v>
      </c>
      <c r="D15" s="7">
        <f t="shared" ref="D15:I15" si="1">C17</f>
        <v>36557.81</v>
      </c>
      <c r="E15" s="7">
        <f t="shared" si="1"/>
        <v>26508.81</v>
      </c>
      <c r="F15" s="7">
        <f t="shared" si="1"/>
        <v>2380.3600000000006</v>
      </c>
      <c r="G15" s="7">
        <f t="shared" si="1"/>
        <v>27867.13</v>
      </c>
      <c r="H15" s="7">
        <v>4728</v>
      </c>
      <c r="I15" s="7">
        <f t="shared" si="1"/>
        <v>29508.29</v>
      </c>
      <c r="J15" s="7">
        <v>16126</v>
      </c>
      <c r="K15" s="7">
        <v>646</v>
      </c>
      <c r="L15" s="7">
        <v>-9889</v>
      </c>
      <c r="M15" s="7">
        <v>-32463</v>
      </c>
    </row>
    <row r="16" spans="1:13" ht="16" thickBot="1">
      <c r="A16" s="24" t="s">
        <v>7</v>
      </c>
      <c r="B16" s="10">
        <v>-17082</v>
      </c>
      <c r="C16" s="11">
        <v>13153</v>
      </c>
      <c r="D16" s="11">
        <v>-10049</v>
      </c>
      <c r="E16" s="11">
        <v>-24128.45</v>
      </c>
      <c r="F16" s="11">
        <v>25486.77</v>
      </c>
      <c r="G16" s="11">
        <f>-23705+566</f>
        <v>-23139</v>
      </c>
      <c r="H16" s="11">
        <v>24780.29</v>
      </c>
      <c r="I16" s="11">
        <v>-13382.64</v>
      </c>
      <c r="J16" s="11">
        <v>-15480</v>
      </c>
      <c r="K16" s="11">
        <f>-K7</f>
        <v>-10535.409999999996</v>
      </c>
      <c r="L16" s="11">
        <v>-22574</v>
      </c>
      <c r="M16" s="11">
        <f>-M7</f>
        <v>13336.25</v>
      </c>
    </row>
    <row r="17" spans="1:21">
      <c r="A17" s="16" t="s">
        <v>8</v>
      </c>
      <c r="B17" s="20">
        <f>SUM(B15:B16)</f>
        <v>23404.809999999998</v>
      </c>
      <c r="C17" s="21">
        <f>SUM(C15:C16)</f>
        <v>36557.81</v>
      </c>
      <c r="D17" s="21">
        <v>26508.81</v>
      </c>
      <c r="E17" s="21">
        <f t="shared" ref="E17:M17" si="2">SUM(E15:E16)</f>
        <v>2380.3600000000006</v>
      </c>
      <c r="F17" s="21">
        <f t="shared" si="2"/>
        <v>27867.13</v>
      </c>
      <c r="G17" s="21">
        <f t="shared" si="2"/>
        <v>4728.130000000001</v>
      </c>
      <c r="H17" s="21">
        <f t="shared" si="2"/>
        <v>29508.29</v>
      </c>
      <c r="I17" s="21">
        <f t="shared" si="2"/>
        <v>16125.650000000001</v>
      </c>
      <c r="J17" s="21">
        <f t="shared" si="2"/>
        <v>646</v>
      </c>
      <c r="K17" s="21">
        <f t="shared" si="2"/>
        <v>-9889.4099999999962</v>
      </c>
      <c r="L17" s="21">
        <f t="shared" si="2"/>
        <v>-32463</v>
      </c>
      <c r="M17" s="21">
        <f t="shared" si="2"/>
        <v>-19126.75</v>
      </c>
    </row>
    <row r="18" spans="1:21">
      <c r="A18" s="19"/>
      <c r="B18" s="7"/>
      <c r="C18" s="7"/>
      <c r="D18" s="7"/>
      <c r="E18" s="7"/>
      <c r="F18" s="7"/>
      <c r="G18" s="7"/>
      <c r="H18" s="7"/>
      <c r="I18" s="7"/>
      <c r="J18" s="7"/>
    </row>
    <row r="19" spans="1:21">
      <c r="A19" s="19"/>
      <c r="B19" s="7"/>
      <c r="C19" s="7"/>
      <c r="D19" s="7"/>
      <c r="E19" s="7"/>
      <c r="F19" s="7"/>
      <c r="G19" s="7"/>
      <c r="H19" s="7"/>
      <c r="I19" s="7"/>
    </row>
    <row r="20" spans="1:21">
      <c r="A20" s="19"/>
      <c r="B20" s="7"/>
      <c r="C20" s="7"/>
      <c r="D20" s="7"/>
      <c r="E20" s="7"/>
      <c r="F20" s="7"/>
      <c r="G20" s="7"/>
      <c r="H20" s="7"/>
      <c r="I20" s="7"/>
    </row>
    <row r="21" spans="1:21">
      <c r="A21" s="16"/>
      <c r="B21" s="7"/>
      <c r="C21" s="7"/>
      <c r="D21" s="7"/>
      <c r="E21" s="7"/>
      <c r="F21" s="7"/>
      <c r="G21" s="7"/>
      <c r="H21" s="7"/>
      <c r="I21" s="7"/>
      <c r="J21" s="7"/>
    </row>
    <row r="22" spans="1:21">
      <c r="A22" s="5"/>
      <c r="B22" s="22"/>
      <c r="C22" s="22"/>
      <c r="D22" s="22"/>
      <c r="E22" s="22"/>
      <c r="F22" s="22"/>
      <c r="G22" s="22"/>
      <c r="H22" s="22"/>
      <c r="I22" s="22"/>
      <c r="J22" s="22"/>
    </row>
    <row r="23" spans="1:21">
      <c r="A23" s="23" t="s">
        <v>9</v>
      </c>
      <c r="B23" s="22"/>
      <c r="C23" s="22"/>
      <c r="D23" s="22"/>
      <c r="E23" s="22"/>
      <c r="F23" s="22"/>
      <c r="G23" s="22"/>
      <c r="H23" s="22"/>
      <c r="I23" s="22"/>
      <c r="J23" s="22"/>
    </row>
    <row r="24" spans="1:21">
      <c r="A24" s="23" t="s">
        <v>10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21">
      <c r="A25" s="19"/>
      <c r="B25" s="35"/>
      <c r="C25" s="35"/>
      <c r="D25" s="35"/>
      <c r="E25" s="34"/>
      <c r="F25" s="34"/>
      <c r="G25" s="34"/>
      <c r="H25" s="34"/>
      <c r="I25" s="34"/>
      <c r="J25" s="34"/>
    </row>
    <row r="26" spans="1:21">
      <c r="A26" s="16"/>
      <c r="B26" s="22"/>
      <c r="C26" s="35"/>
      <c r="D26" s="35"/>
      <c r="E26" s="34"/>
      <c r="F26" s="34"/>
      <c r="G26" s="34"/>
      <c r="H26" s="34"/>
      <c r="I26" s="34"/>
      <c r="J26" s="34"/>
    </row>
    <row r="27" spans="1:21" ht="18" thickBot="1">
      <c r="A27" s="37" t="s">
        <v>11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</row>
    <row r="28" spans="1:21" ht="18" thickTop="1">
      <c r="A28" s="36" t="s">
        <v>12</v>
      </c>
    </row>
    <row r="29" spans="1:21" ht="17">
      <c r="A29" s="36" t="s">
        <v>13</v>
      </c>
    </row>
    <row r="30" spans="1:21" ht="17">
      <c r="A30" s="36"/>
    </row>
    <row r="31" spans="1:21" ht="17">
      <c r="A31" s="36" t="s">
        <v>15</v>
      </c>
    </row>
    <row r="32" spans="1:21" ht="17">
      <c r="A32" s="36" t="s">
        <v>14</v>
      </c>
    </row>
    <row r="33" spans="1:1" ht="17">
      <c r="A33" s="36"/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Norrsvets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Groth</dc:creator>
  <cp:lastModifiedBy>Carina Groth</cp:lastModifiedBy>
  <dcterms:created xsi:type="dcterms:W3CDTF">2015-06-16T14:33:15Z</dcterms:created>
  <dcterms:modified xsi:type="dcterms:W3CDTF">2016-06-28T19:58:59Z</dcterms:modified>
</cp:coreProperties>
</file>